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_06_20 - Moravany -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'2022_06_20 - Moravany - o...'!$C$117:$K$144</definedName>
    <definedName name="_xlnm.Print_Area" localSheetId="1">'2022_06_20 - Moravany - o...'!$C$4:$J$76,'2022_06_20 - Moravany - o...'!$C$82:$J$101,'2022_06_20 - Moravany - o...'!$C$107:$K$144</definedName>
    <definedName name="_xlnm.Print_Titles" localSheetId="1">'2022_06_20 - Moravany - o...'!$117:$117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F112"/>
  <c r="E110"/>
  <c r="F87"/>
  <c r="E85"/>
  <c r="J22"/>
  <c r="E22"/>
  <c r="J90"/>
  <c r="J21"/>
  <c r="J19"/>
  <c r="E19"/>
  <c r="J89"/>
  <c r="J18"/>
  <c r="J16"/>
  <c r="E16"/>
  <c r="F115"/>
  <c r="J15"/>
  <c r="J13"/>
  <c r="E13"/>
  <c r="F114"/>
  <c r="J12"/>
  <c r="J10"/>
  <c r="J87"/>
  <c i="1" r="L90"/>
  <c r="AM90"/>
  <c r="AM89"/>
  <c r="L89"/>
  <c r="AM87"/>
  <c r="L87"/>
  <c r="L85"/>
  <c r="L84"/>
  <c i="2" r="BK137"/>
  <c r="BK123"/>
  <c i="1" r="AS94"/>
  <c i="2" r="J140"/>
  <c r="J130"/>
  <c r="BK130"/>
  <c r="J128"/>
  <c r="J135"/>
  <c r="BK121"/>
  <c r="J142"/>
  <c r="J137"/>
  <c r="J123"/>
  <c r="BK142"/>
  <c r="BK128"/>
  <c r="BK140"/>
  <c r="BK135"/>
  <c r="J121"/>
  <c l="1" r="R120"/>
  <c r="R119"/>
  <c r="R127"/>
  <c r="R126"/>
  <c r="BK134"/>
  <c r="J134"/>
  <c r="J100"/>
  <c r="BK120"/>
  <c r="J120"/>
  <c r="J96"/>
  <c r="P120"/>
  <c r="P119"/>
  <c r="P127"/>
  <c r="P126"/>
  <c r="P134"/>
  <c r="P133"/>
  <c r="BK127"/>
  <c r="J127"/>
  <c r="J98"/>
  <c r="R134"/>
  <c r="R133"/>
  <c r="T120"/>
  <c r="T119"/>
  <c r="T118"/>
  <c r="T127"/>
  <c r="T126"/>
  <c r="T134"/>
  <c r="T133"/>
  <c r="F89"/>
  <c r="J112"/>
  <c r="J114"/>
  <c r="J115"/>
  <c r="BE121"/>
  <c r="BE123"/>
  <c r="BE128"/>
  <c r="F90"/>
  <c r="BE130"/>
  <c r="BE135"/>
  <c r="BE137"/>
  <c r="BE140"/>
  <c r="BE142"/>
  <c r="F32"/>
  <c i="1" r="BA95"/>
  <c r="BA94"/>
  <c r="W30"/>
  <c i="2" r="F33"/>
  <c i="1" r="BB95"/>
  <c r="BB94"/>
  <c r="W31"/>
  <c i="2" r="F34"/>
  <c i="1" r="BC95"/>
  <c r="BC94"/>
  <c r="AY94"/>
  <c i="2" r="J32"/>
  <c i="1" r="AW95"/>
  <c i="2" r="F35"/>
  <c i="1" r="BD95"/>
  <c r="BD94"/>
  <c r="W33"/>
  <c i="2" l="1" r="P118"/>
  <c i="1" r="AU95"/>
  <c i="2" r="R118"/>
  <c r="BK119"/>
  <c r="BK126"/>
  <c r="J126"/>
  <c r="J97"/>
  <c r="BK133"/>
  <c r="J133"/>
  <c r="J99"/>
  <c i="1" r="AU94"/>
  <c r="AX94"/>
  <c i="2" r="J31"/>
  <c i="1" r="AV95"/>
  <c r="AT95"/>
  <c r="W32"/>
  <c i="2" r="F31"/>
  <c i="1" r="AZ95"/>
  <c r="AZ94"/>
  <c r="W29"/>
  <c r="AW94"/>
  <c r="AK30"/>
  <c i="2" l="1" r="BK118"/>
  <c r="J118"/>
  <c r="J94"/>
  <c r="J119"/>
  <c r="J95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<sst xmlns="http://schemas.openxmlformats.org/spreadsheetml/2006/main">
  <si>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</si>
  <si>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</si>
  <si>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</si>
  <si>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</si>
  <si>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</si>
  <si>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{728847ba-d10f-4907-9347-f3492c5ace77}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</si>
  <si>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</si>
  <si>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</si>
  <si>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</si>
  <si>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</si>
  <si>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</si>
  <si>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</si>
  <si>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</si>
  <si>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</si>
  <si>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2022_06_20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</si>
  <si>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</si>
  <si>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</si>
  <si>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Moravany - oprava osobních výtahů</t>
  </si>
  <si>
    <t>KSO:</t>
  </si>
  <si>
    <t>CC-CZ:</t>
  </si>
  <si>
    <t>Místo:</t>
  </si>
  <si>
    <t>Moravany</t>
  </si>
  <si>
    <t>Datum:</t>
  </si>
  <si>
    <t>31. 5. 2022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</si>
  <si>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</si>
  <si>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</si>
  <si>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</si>
  <si>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</si>
  <si>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</si>
  <si>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</si>
  <si>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</si>
  <si>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</si>
  <si>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</si>
  <si>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</si>
  <si>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</si>
  <si>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</si>
  <si>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</si>
  <si>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</si>
  <si>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</si>
  <si>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</si>
  <si>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</si>
  <si>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</si>
  <si>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</si>
  <si>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</si>
  <si>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</si>
  <si>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</si>
  <si>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</si>
  <si>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</si>
  <si>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</si>
  <si>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</si>
  <si>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</si>
  <si>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</si>
  <si>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</si>
  <si>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</si>
  <si>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</si>
  <si>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</si>
  <si>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</si>
  <si>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</si>
  <si>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</si>
  <si>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</si>
  <si>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</si>
  <si>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</si>
  <si>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</si>
  <si>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</si>
  <si>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</si>
  <si>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</si>
  <si>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</si>
  <si>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</si>
  <si>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</si>
  <si>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</si>
  <si>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</si>
  <si>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</si>
  <si>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</si>
  <si>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</si>
  <si>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</si>
  <si>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</si>
  <si>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</si>
  <si>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</si>
  <si>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</si>
  <si>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</si>
  <si>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</si>
  <si>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</si>
  <si>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</si>
  <si>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</si>
  <si>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</si>
  <si>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</si>
  <si>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</si>
  <si>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</si>
  <si>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</si>
  <si>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</si>
  <si>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</si>
  <si>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</si>
  <si>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</si>
  <si>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</si>
  <si>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</si>
  <si>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</si>
  <si>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</si>
  <si>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</si>
  <si>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</si>
  <si>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</si>
  <si>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</si>
  <si>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</si>
  <si>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</si>
  <si>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</si>
  <si>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</si>
  <si>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</si>
  <si>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</si>
  <si>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</si>
  <si>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</si>
  <si>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</si>
  <si>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</si>
  <si>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</si>
  <si>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</si>
  <si>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7.R</t>
  </si>
  <si>
    <t>Oprava vnějších / vnitřních povrchů</t>
  </si>
  <si>
    <t>kpl</t>
  </si>
  <si>
    <t>4</t>
  </si>
  <si>
    <t>1865766893</t>
  </si>
  <si>
    <t>PP</t>
  </si>
  <si>
    <t>M</t>
  </si>
  <si>
    <t>8.R</t>
  </si>
  <si>
    <t>oprava vnějších / vnitřních povrchů</t>
  </si>
  <si>
    <t>8</t>
  </si>
  <si>
    <t>-1882188874</t>
  </si>
  <si>
    <t>P</t>
  </si>
  <si>
    <t>Poznámka k položce:_x000d_
veškerý materiál potřebný pro provedení</t>
  </si>
  <si>
    <t>PSV</t>
  </si>
  <si>
    <t>Práce a dodávky PSV</t>
  </si>
  <si>
    <t>767</t>
  </si>
  <si>
    <t>Konstrukce zámečnické</t>
  </si>
  <si>
    <t>3</t>
  </si>
  <si>
    <t>1.R</t>
  </si>
  <si>
    <t>Oprava mechanických částí výtahů</t>
  </si>
  <si>
    <t>-298363170</t>
  </si>
  <si>
    <t>2.R</t>
  </si>
  <si>
    <t>oprava mechanických částí výtahů</t>
  </si>
  <si>
    <t>76740295</t>
  </si>
  <si>
    <t>Práce a dodávky M</t>
  </si>
  <si>
    <t>21-M</t>
  </si>
  <si>
    <t>Elektromontáže</t>
  </si>
  <si>
    <t>5</t>
  </si>
  <si>
    <t>3.R</t>
  </si>
  <si>
    <t>Oprava silové elektroinstalace</t>
  </si>
  <si>
    <t>1259678193</t>
  </si>
  <si>
    <t>4.R</t>
  </si>
  <si>
    <t>oprava silové elektroinstalace</t>
  </si>
  <si>
    <t>-899388851</t>
  </si>
  <si>
    <t>7</t>
  </si>
  <si>
    <t>5.R</t>
  </si>
  <si>
    <t>Oprava řídící elektroniky</t>
  </si>
  <si>
    <t>1741989723</t>
  </si>
  <si>
    <t>6.R</t>
  </si>
  <si>
    <t>oprava řídící elektroniky</t>
  </si>
  <si>
    <t>-1052078016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</si>
</sst>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2022_06_20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Moravany - oprava osobních výtahů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Moravany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31. 5. 2022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5" t="s">
        <v>77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'2022_06_20 - Moravany - o...'!J28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'2022_06_20 - Moravany - o...'!P118</f>
        <v>0</v>
      </c>
      <c r="AV95" s="124">
        <f>'2022_06_20 - Moravany - o...'!J31</f>
        <v>0</v>
      </c>
      <c r="AW95" s="124">
        <f>'2022_06_20 - Moravany - o...'!J32</f>
        <v>0</v>
      </c>
      <c r="AX95" s="124">
        <f>'2022_06_20 - Moravany - o...'!J33</f>
        <v>0</v>
      </c>
      <c r="AY95" s="124">
        <f>'2022_06_20 - Moravany - o...'!J34</f>
        <v>0</v>
      </c>
      <c r="AZ95" s="124">
        <f>'2022_06_20 - Moravany - o...'!F31</f>
        <v>0</v>
      </c>
      <c r="BA95" s="124">
        <f>'2022_06_20 - Moravany - o...'!F32</f>
        <v>0</v>
      </c>
      <c r="BB95" s="124">
        <f>'2022_06_20 - Moravany - o...'!F33</f>
        <v>0</v>
      </c>
      <c r="BC95" s="124">
        <f>'2022_06_20 - Moravany - o...'!F34</f>
        <v>0</v>
      </c>
      <c r="BD95" s="126">
        <f>'2022_06_20 - Moravany - o...'!F35</f>
        <v>0</v>
      </c>
      <c r="BE95" s="7"/>
      <c r="BT95" s="127" t="s">
        <v>79</v>
      </c>
      <c r="BU95" s="127" t="s">
        <v>80</v>
      </c>
      <c r="BV95" s="127" t="s">
        <v>75</v>
      </c>
      <c r="BW95" s="127" t="s">
        <v>5</v>
      </c>
      <c r="BX95" s="127" t="s">
        <v>76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rz8BDyxHP1KECEA5HQwwPVg0svGpHsCq5crZI9gWEs3h1n3UD7BhVguTv0O6SuEdDSP56h6cEf3qL4zTjEWdeg==" hashValue="LMO1Kpl4/C9CSJDbgHqXnMPtvWBV8y/u9ZGxkaxxYdW18b5w1vmN0OGEPGXRJHs7lJvQc0CzVxazNAkae38Ht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_06_20 - Moravany -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82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31. 5. 2022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27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27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32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27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33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34</v>
      </c>
      <c r="E28" s="35"/>
      <c r="F28" s="35"/>
      <c r="G28" s="35"/>
      <c r="H28" s="35"/>
      <c r="I28" s="35"/>
      <c r="J28" s="142">
        <f>ROUND(J118,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36</v>
      </c>
      <c r="G30" s="35"/>
      <c r="H30" s="35"/>
      <c r="I30" s="143" t="s">
        <v>35</v>
      </c>
      <c r="J30" s="143" t="s">
        <v>37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38</v>
      </c>
      <c r="E31" s="132" t="s">
        <v>39</v>
      </c>
      <c r="F31" s="145">
        <f>ROUND((SUM(BE118:BE144)),  2)</f>
        <v>0</v>
      </c>
      <c r="G31" s="35"/>
      <c r="H31" s="35"/>
      <c r="I31" s="146">
        <v>0.20999999999999999</v>
      </c>
      <c r="J31" s="145">
        <f>ROUND(((SUM(BE118:BE144))*I31),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40</v>
      </c>
      <c r="F32" s="145">
        <f>ROUND((SUM(BF118:BF144)),  2)</f>
        <v>0</v>
      </c>
      <c r="G32" s="35"/>
      <c r="H32" s="35"/>
      <c r="I32" s="146">
        <v>0.14999999999999999</v>
      </c>
      <c r="J32" s="145">
        <f>ROUND(((SUM(BF118:BF144))*I32),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41</v>
      </c>
      <c r="F33" s="145">
        <f>ROUND((SUM(BG118:BG144)),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42</v>
      </c>
      <c r="F34" s="145">
        <f>ROUND((SUM(BH118:BH144)),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5">
        <f>ROUND((SUM(BI118:BI144)),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44</v>
      </c>
      <c r="E37" s="149"/>
      <c r="F37" s="149"/>
      <c r="G37" s="150" t="s">
        <v>45</v>
      </c>
      <c r="H37" s="151" t="s">
        <v>46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47</v>
      </c>
      <c r="E50" s="155"/>
      <c r="F50" s="155"/>
      <c r="G50" s="154" t="s">
        <v>48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49</v>
      </c>
      <c r="E61" s="157"/>
      <c r="F61" s="158" t="s">
        <v>50</v>
      </c>
      <c r="G61" s="156" t="s">
        <v>49</v>
      </c>
      <c r="H61" s="157"/>
      <c r="I61" s="157"/>
      <c r="J61" s="159" t="s">
        <v>50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51</v>
      </c>
      <c r="E65" s="160"/>
      <c r="F65" s="160"/>
      <c r="G65" s="154" t="s">
        <v>52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49</v>
      </c>
      <c r="E76" s="157"/>
      <c r="F76" s="158" t="s">
        <v>50</v>
      </c>
      <c r="G76" s="156" t="s">
        <v>49</v>
      </c>
      <c r="H76" s="157"/>
      <c r="I76" s="157"/>
      <c r="J76" s="159" t="s">
        <v>50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Moravany - oprava osobních výtahů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Moravany</v>
      </c>
      <c r="G87" s="37"/>
      <c r="H87" s="37"/>
      <c r="I87" s="29" t="s">
        <v>22</v>
      </c>
      <c r="J87" s="76" t="str">
        <f>IF(J10="","",J10)</f>
        <v>31. 5. 2022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84</v>
      </c>
      <c r="D92" s="166"/>
      <c r="E92" s="166"/>
      <c r="F92" s="166"/>
      <c r="G92" s="166"/>
      <c r="H92" s="166"/>
      <c r="I92" s="166"/>
      <c r="J92" s="167" t="s">
        <v>85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86</v>
      </c>
      <c r="D94" s="37"/>
      <c r="E94" s="37"/>
      <c r="F94" s="37"/>
      <c r="G94" s="37"/>
      <c r="H94" s="37"/>
      <c r="I94" s="37"/>
      <c r="J94" s="107">
        <f>J118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69"/>
      <c r="C95" s="170"/>
      <c r="D95" s="171" t="s">
        <v>88</v>
      </c>
      <c r="E95" s="172"/>
      <c r="F95" s="172"/>
      <c r="G95" s="172"/>
      <c r="H95" s="172"/>
      <c r="I95" s="172"/>
      <c r="J95" s="173">
        <f>J119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89</v>
      </c>
      <c r="E96" s="178"/>
      <c r="F96" s="178"/>
      <c r="G96" s="178"/>
      <c r="H96" s="178"/>
      <c r="I96" s="178"/>
      <c r="J96" s="179">
        <f>J120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69"/>
      <c r="C97" s="170"/>
      <c r="D97" s="171" t="s">
        <v>90</v>
      </c>
      <c r="E97" s="172"/>
      <c r="F97" s="172"/>
      <c r="G97" s="172"/>
      <c r="H97" s="172"/>
      <c r="I97" s="172"/>
      <c r="J97" s="173">
        <f>J126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91</v>
      </c>
      <c r="E98" s="178"/>
      <c r="F98" s="178"/>
      <c r="G98" s="178"/>
      <c r="H98" s="178"/>
      <c r="I98" s="178"/>
      <c r="J98" s="179">
        <f>J127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92</v>
      </c>
      <c r="E99" s="172"/>
      <c r="F99" s="172"/>
      <c r="G99" s="172"/>
      <c r="H99" s="172"/>
      <c r="I99" s="172"/>
      <c r="J99" s="173">
        <f>J133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93</v>
      </c>
      <c r="E100" s="178"/>
      <c r="F100" s="178"/>
      <c r="G100" s="178"/>
      <c r="H100" s="178"/>
      <c r="I100" s="178"/>
      <c r="J100" s="179">
        <f>J134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E7</f>
        <v>Moravany - oprava osobních výtahů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F10</f>
        <v>Moravany</v>
      </c>
      <c r="G112" s="37"/>
      <c r="H112" s="37"/>
      <c r="I112" s="29" t="s">
        <v>22</v>
      </c>
      <c r="J112" s="76" t="str">
        <f>IF(J10="","",J10)</f>
        <v>31. 5. 2022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E13</f>
        <v xml:space="preserve"> </v>
      </c>
      <c r="G114" s="37"/>
      <c r="H114" s="37"/>
      <c r="I114" s="29" t="s">
        <v>30</v>
      </c>
      <c r="J114" s="33" t="str">
        <f>E19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IF(E16="","",E16)</f>
        <v>Vyplň údaj</v>
      </c>
      <c r="G115" s="37"/>
      <c r="H115" s="37"/>
      <c r="I115" s="29" t="s">
        <v>32</v>
      </c>
      <c r="J115" s="33" t="str">
        <f>E22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1"/>
      <c r="B117" s="182"/>
      <c r="C117" s="183" t="s">
        <v>95</v>
      </c>
      <c r="D117" s="184" t="s">
        <v>59</v>
      </c>
      <c r="E117" s="184" t="s">
        <v>55</v>
      </c>
      <c r="F117" s="184" t="s">
        <v>56</v>
      </c>
      <c r="G117" s="184" t="s">
        <v>96</v>
      </c>
      <c r="H117" s="184" t="s">
        <v>97</v>
      </c>
      <c r="I117" s="184" t="s">
        <v>98</v>
      </c>
      <c r="J117" s="184" t="s">
        <v>85</v>
      </c>
      <c r="K117" s="185" t="s">
        <v>99</v>
      </c>
      <c r="L117" s="186"/>
      <c r="M117" s="97" t="s">
        <v>1</v>
      </c>
      <c r="N117" s="98" t="s">
        <v>38</v>
      </c>
      <c r="O117" s="98" t="s">
        <v>100</v>
      </c>
      <c r="P117" s="98" t="s">
        <v>101</v>
      </c>
      <c r="Q117" s="98" t="s">
        <v>102</v>
      </c>
      <c r="R117" s="98" t="s">
        <v>103</v>
      </c>
      <c r="S117" s="98" t="s">
        <v>104</v>
      </c>
      <c r="T117" s="99" t="s">
        <v>105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5"/>
      <c r="B118" s="36"/>
      <c r="C118" s="104" t="s">
        <v>106</v>
      </c>
      <c r="D118" s="37"/>
      <c r="E118" s="37"/>
      <c r="F118" s="37"/>
      <c r="G118" s="37"/>
      <c r="H118" s="37"/>
      <c r="I118" s="37"/>
      <c r="J118" s="187">
        <f>BK118</f>
        <v>0</v>
      </c>
      <c r="K118" s="37"/>
      <c r="L118" s="41"/>
      <c r="M118" s="100"/>
      <c r="N118" s="188"/>
      <c r="O118" s="101"/>
      <c r="P118" s="189">
        <f>P119+P126+P133</f>
        <v>0</v>
      </c>
      <c r="Q118" s="101"/>
      <c r="R118" s="189">
        <f>R119+R126+R133</f>
        <v>0</v>
      </c>
      <c r="S118" s="101"/>
      <c r="T118" s="190">
        <f>T119+T126+T133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87</v>
      </c>
      <c r="BK118" s="191">
        <f>BK119+BK126+BK133</f>
        <v>0</v>
      </c>
    </row>
    <row r="119" s="12" customFormat="1" ht="25.92" customHeight="1">
      <c r="A119" s="12"/>
      <c r="B119" s="192"/>
      <c r="C119" s="193"/>
      <c r="D119" s="194" t="s">
        <v>73</v>
      </c>
      <c r="E119" s="195" t="s">
        <v>107</v>
      </c>
      <c r="F119" s="195" t="s">
        <v>108</v>
      </c>
      <c r="G119" s="193"/>
      <c r="H119" s="193"/>
      <c r="I119" s="196"/>
      <c r="J119" s="197">
        <f>BK119</f>
        <v>0</v>
      </c>
      <c r="K119" s="193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79</v>
      </c>
      <c r="AT119" s="204" t="s">
        <v>73</v>
      </c>
      <c r="AU119" s="204" t="s">
        <v>74</v>
      </c>
      <c r="AY119" s="203" t="s">
        <v>109</v>
      </c>
      <c r="BK119" s="205">
        <f>BK120</f>
        <v>0</v>
      </c>
    </row>
    <row r="120" s="12" customFormat="1" ht="22.8" customHeight="1">
      <c r="A120" s="12"/>
      <c r="B120" s="192"/>
      <c r="C120" s="193"/>
      <c r="D120" s="194" t="s">
        <v>73</v>
      </c>
      <c r="E120" s="206" t="s">
        <v>110</v>
      </c>
      <c r="F120" s="206" t="s">
        <v>111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SUM(P121:P125)</f>
        <v>0</v>
      </c>
      <c r="Q120" s="200"/>
      <c r="R120" s="201">
        <f>SUM(R121:R125)</f>
        <v>0</v>
      </c>
      <c r="S120" s="200"/>
      <c r="T120" s="202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79</v>
      </c>
      <c r="AT120" s="204" t="s">
        <v>73</v>
      </c>
      <c r="AU120" s="204" t="s">
        <v>79</v>
      </c>
      <c r="AY120" s="203" t="s">
        <v>109</v>
      </c>
      <c r="BK120" s="205">
        <f>SUM(BK121:BK125)</f>
        <v>0</v>
      </c>
    </row>
    <row r="121" s="2" customFormat="1" ht="16.5" customHeight="1">
      <c r="A121" s="35"/>
      <c r="B121" s="36"/>
      <c r="C121" s="208" t="s">
        <v>79</v>
      </c>
      <c r="D121" s="208" t="s">
        <v>112</v>
      </c>
      <c r="E121" s="209" t="s">
        <v>113</v>
      </c>
      <c r="F121" s="210" t="s">
        <v>114</v>
      </c>
      <c r="G121" s="211" t="s">
        <v>115</v>
      </c>
      <c r="H121" s="212">
        <v>3</v>
      </c>
      <c r="I121" s="213"/>
      <c r="J121" s="214">
        <f>ROUND(I121*H121,2)</f>
        <v>0</v>
      </c>
      <c r="K121" s="210" t="s">
        <v>1</v>
      </c>
      <c r="L121" s="41"/>
      <c r="M121" s="215" t="s">
        <v>1</v>
      </c>
      <c r="N121" s="216" t="s">
        <v>39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116</v>
      </c>
      <c r="AT121" s="219" t="s">
        <v>112</v>
      </c>
      <c r="AU121" s="219" t="s">
        <v>81</v>
      </c>
      <c r="AY121" s="14" t="s">
        <v>109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79</v>
      </c>
      <c r="BK121" s="220">
        <f>ROUND(I121*H121,2)</f>
        <v>0</v>
      </c>
      <c r="BL121" s="14" t="s">
        <v>116</v>
      </c>
      <c r="BM121" s="219" t="s">
        <v>117</v>
      </c>
    </row>
    <row r="122" s="2" customFormat="1">
      <c r="A122" s="35"/>
      <c r="B122" s="36"/>
      <c r="C122" s="37"/>
      <c r="D122" s="221" t="s">
        <v>118</v>
      </c>
      <c r="E122" s="37"/>
      <c r="F122" s="222" t="s">
        <v>114</v>
      </c>
      <c r="G122" s="37"/>
      <c r="H122" s="37"/>
      <c r="I122" s="223"/>
      <c r="J122" s="37"/>
      <c r="K122" s="37"/>
      <c r="L122" s="41"/>
      <c r="M122" s="224"/>
      <c r="N122" s="225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118</v>
      </c>
      <c r="AU122" s="14" t="s">
        <v>81</v>
      </c>
    </row>
    <row r="123" s="2" customFormat="1" ht="16.5" customHeight="1">
      <c r="A123" s="35"/>
      <c r="B123" s="36"/>
      <c r="C123" s="226" t="s">
        <v>81</v>
      </c>
      <c r="D123" s="226" t="s">
        <v>119</v>
      </c>
      <c r="E123" s="227" t="s">
        <v>120</v>
      </c>
      <c r="F123" s="228" t="s">
        <v>121</v>
      </c>
      <c r="G123" s="229" t="s">
        <v>115</v>
      </c>
      <c r="H123" s="230">
        <v>3</v>
      </c>
      <c r="I123" s="231"/>
      <c r="J123" s="232">
        <f>ROUND(I123*H123,2)</f>
        <v>0</v>
      </c>
      <c r="K123" s="228" t="s">
        <v>1</v>
      </c>
      <c r="L123" s="233"/>
      <c r="M123" s="234" t="s">
        <v>1</v>
      </c>
      <c r="N123" s="235" t="s">
        <v>39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122</v>
      </c>
      <c r="AT123" s="219" t="s">
        <v>119</v>
      </c>
      <c r="AU123" s="219" t="s">
        <v>81</v>
      </c>
      <c r="AY123" s="14" t="s">
        <v>109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79</v>
      </c>
      <c r="BK123" s="220">
        <f>ROUND(I123*H123,2)</f>
        <v>0</v>
      </c>
      <c r="BL123" s="14" t="s">
        <v>116</v>
      </c>
      <c r="BM123" s="219" t="s">
        <v>123</v>
      </c>
    </row>
    <row r="124" s="2" customFormat="1">
      <c r="A124" s="35"/>
      <c r="B124" s="36"/>
      <c r="C124" s="37"/>
      <c r="D124" s="221" t="s">
        <v>118</v>
      </c>
      <c r="E124" s="37"/>
      <c r="F124" s="222" t="s">
        <v>121</v>
      </c>
      <c r="G124" s="37"/>
      <c r="H124" s="37"/>
      <c r="I124" s="223"/>
      <c r="J124" s="37"/>
      <c r="K124" s="37"/>
      <c r="L124" s="41"/>
      <c r="M124" s="224"/>
      <c r="N124" s="22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118</v>
      </c>
      <c r="AU124" s="14" t="s">
        <v>81</v>
      </c>
    </row>
    <row r="125" s="2" customFormat="1">
      <c r="A125" s="35"/>
      <c r="B125" s="36"/>
      <c r="C125" s="37"/>
      <c r="D125" s="221" t="s">
        <v>124</v>
      </c>
      <c r="E125" s="37"/>
      <c r="F125" s="236" t="s">
        <v>125</v>
      </c>
      <c r="G125" s="37"/>
      <c r="H125" s="37"/>
      <c r="I125" s="223"/>
      <c r="J125" s="37"/>
      <c r="K125" s="37"/>
      <c r="L125" s="41"/>
      <c r="M125" s="224"/>
      <c r="N125" s="225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124</v>
      </c>
      <c r="AU125" s="14" t="s">
        <v>81</v>
      </c>
    </row>
    <row r="126" s="12" customFormat="1" ht="25.92" customHeight="1">
      <c r="A126" s="12"/>
      <c r="B126" s="192"/>
      <c r="C126" s="193"/>
      <c r="D126" s="194" t="s">
        <v>73</v>
      </c>
      <c r="E126" s="195" t="s">
        <v>126</v>
      </c>
      <c r="F126" s="195" t="s">
        <v>127</v>
      </c>
      <c r="G126" s="193"/>
      <c r="H126" s="193"/>
      <c r="I126" s="196"/>
      <c r="J126" s="197">
        <f>BK126</f>
        <v>0</v>
      </c>
      <c r="K126" s="193"/>
      <c r="L126" s="198"/>
      <c r="M126" s="199"/>
      <c r="N126" s="200"/>
      <c r="O126" s="200"/>
      <c r="P126" s="201">
        <f>P127</f>
        <v>0</v>
      </c>
      <c r="Q126" s="200"/>
      <c r="R126" s="201">
        <f>R127</f>
        <v>0</v>
      </c>
      <c r="S126" s="200"/>
      <c r="T126" s="20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3" t="s">
        <v>81</v>
      </c>
      <c r="AT126" s="204" t="s">
        <v>73</v>
      </c>
      <c r="AU126" s="204" t="s">
        <v>74</v>
      </c>
      <c r="AY126" s="203" t="s">
        <v>109</v>
      </c>
      <c r="BK126" s="205">
        <f>BK127</f>
        <v>0</v>
      </c>
    </row>
    <row r="127" s="12" customFormat="1" ht="22.8" customHeight="1">
      <c r="A127" s="12"/>
      <c r="B127" s="192"/>
      <c r="C127" s="193"/>
      <c r="D127" s="194" t="s">
        <v>73</v>
      </c>
      <c r="E127" s="206" t="s">
        <v>128</v>
      </c>
      <c r="F127" s="206" t="s">
        <v>129</v>
      </c>
      <c r="G127" s="193"/>
      <c r="H127" s="193"/>
      <c r="I127" s="196"/>
      <c r="J127" s="207">
        <f>BK127</f>
        <v>0</v>
      </c>
      <c r="K127" s="193"/>
      <c r="L127" s="198"/>
      <c r="M127" s="199"/>
      <c r="N127" s="200"/>
      <c r="O127" s="200"/>
      <c r="P127" s="201">
        <f>SUM(P128:P132)</f>
        <v>0</v>
      </c>
      <c r="Q127" s="200"/>
      <c r="R127" s="201">
        <f>SUM(R128:R132)</f>
        <v>0</v>
      </c>
      <c r="S127" s="200"/>
      <c r="T127" s="202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3" t="s">
        <v>81</v>
      </c>
      <c r="AT127" s="204" t="s">
        <v>73</v>
      </c>
      <c r="AU127" s="204" t="s">
        <v>79</v>
      </c>
      <c r="AY127" s="203" t="s">
        <v>109</v>
      </c>
      <c r="BK127" s="205">
        <f>SUM(BK128:BK132)</f>
        <v>0</v>
      </c>
    </row>
    <row r="128" s="2" customFormat="1" ht="16.5" customHeight="1">
      <c r="A128" s="35"/>
      <c r="B128" s="36"/>
      <c r="C128" s="208" t="s">
        <v>130</v>
      </c>
      <c r="D128" s="208" t="s">
        <v>112</v>
      </c>
      <c r="E128" s="209" t="s">
        <v>131</v>
      </c>
      <c r="F128" s="210" t="s">
        <v>132</v>
      </c>
      <c r="G128" s="211" t="s">
        <v>115</v>
      </c>
      <c r="H128" s="212">
        <v>3</v>
      </c>
      <c r="I128" s="213"/>
      <c r="J128" s="214">
        <f>ROUND(I128*H128,2)</f>
        <v>0</v>
      </c>
      <c r="K128" s="210" t="s">
        <v>1</v>
      </c>
      <c r="L128" s="41"/>
      <c r="M128" s="215" t="s">
        <v>1</v>
      </c>
      <c r="N128" s="216" t="s">
        <v>39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116</v>
      </c>
      <c r="AT128" s="219" t="s">
        <v>112</v>
      </c>
      <c r="AU128" s="219" t="s">
        <v>81</v>
      </c>
      <c r="AY128" s="14" t="s">
        <v>109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79</v>
      </c>
      <c r="BK128" s="220">
        <f>ROUND(I128*H128,2)</f>
        <v>0</v>
      </c>
      <c r="BL128" s="14" t="s">
        <v>116</v>
      </c>
      <c r="BM128" s="219" t="s">
        <v>133</v>
      </c>
    </row>
    <row r="129" s="2" customFormat="1">
      <c r="A129" s="35"/>
      <c r="B129" s="36"/>
      <c r="C129" s="37"/>
      <c r="D129" s="221" t="s">
        <v>118</v>
      </c>
      <c r="E129" s="37"/>
      <c r="F129" s="222" t="s">
        <v>132</v>
      </c>
      <c r="G129" s="37"/>
      <c r="H129" s="37"/>
      <c r="I129" s="223"/>
      <c r="J129" s="37"/>
      <c r="K129" s="37"/>
      <c r="L129" s="41"/>
      <c r="M129" s="224"/>
      <c r="N129" s="225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118</v>
      </c>
      <c r="AU129" s="14" t="s">
        <v>81</v>
      </c>
    </row>
    <row r="130" s="2" customFormat="1" ht="16.5" customHeight="1">
      <c r="A130" s="35"/>
      <c r="B130" s="36"/>
      <c r="C130" s="226" t="s">
        <v>116</v>
      </c>
      <c r="D130" s="226" t="s">
        <v>119</v>
      </c>
      <c r="E130" s="227" t="s">
        <v>134</v>
      </c>
      <c r="F130" s="228" t="s">
        <v>135</v>
      </c>
      <c r="G130" s="229" t="s">
        <v>115</v>
      </c>
      <c r="H130" s="230">
        <v>3</v>
      </c>
      <c r="I130" s="231"/>
      <c r="J130" s="232">
        <f>ROUND(I130*H130,2)</f>
        <v>0</v>
      </c>
      <c r="K130" s="228" t="s">
        <v>1</v>
      </c>
      <c r="L130" s="233"/>
      <c r="M130" s="234" t="s">
        <v>1</v>
      </c>
      <c r="N130" s="235" t="s">
        <v>39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122</v>
      </c>
      <c r="AT130" s="219" t="s">
        <v>119</v>
      </c>
      <c r="AU130" s="219" t="s">
        <v>81</v>
      </c>
      <c r="AY130" s="14" t="s">
        <v>109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79</v>
      </c>
      <c r="BK130" s="220">
        <f>ROUND(I130*H130,2)</f>
        <v>0</v>
      </c>
      <c r="BL130" s="14" t="s">
        <v>116</v>
      </c>
      <c r="BM130" s="219" t="s">
        <v>136</v>
      </c>
    </row>
    <row r="131" s="2" customFormat="1">
      <c r="A131" s="35"/>
      <c r="B131" s="36"/>
      <c r="C131" s="37"/>
      <c r="D131" s="221" t="s">
        <v>118</v>
      </c>
      <c r="E131" s="37"/>
      <c r="F131" s="222" t="s">
        <v>135</v>
      </c>
      <c r="G131" s="37"/>
      <c r="H131" s="37"/>
      <c r="I131" s="223"/>
      <c r="J131" s="37"/>
      <c r="K131" s="37"/>
      <c r="L131" s="41"/>
      <c r="M131" s="224"/>
      <c r="N131" s="22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118</v>
      </c>
      <c r="AU131" s="14" t="s">
        <v>81</v>
      </c>
    </row>
    <row r="132" s="2" customFormat="1">
      <c r="A132" s="35"/>
      <c r="B132" s="36"/>
      <c r="C132" s="37"/>
      <c r="D132" s="221" t="s">
        <v>124</v>
      </c>
      <c r="E132" s="37"/>
      <c r="F132" s="236" t="s">
        <v>125</v>
      </c>
      <c r="G132" s="37"/>
      <c r="H132" s="37"/>
      <c r="I132" s="223"/>
      <c r="J132" s="37"/>
      <c r="K132" s="37"/>
      <c r="L132" s="41"/>
      <c r="M132" s="224"/>
      <c r="N132" s="22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124</v>
      </c>
      <c r="AU132" s="14" t="s">
        <v>81</v>
      </c>
    </row>
    <row r="133" s="12" customFormat="1" ht="25.92" customHeight="1">
      <c r="A133" s="12"/>
      <c r="B133" s="192"/>
      <c r="C133" s="193"/>
      <c r="D133" s="194" t="s">
        <v>73</v>
      </c>
      <c r="E133" s="195" t="s">
        <v>119</v>
      </c>
      <c r="F133" s="195" t="s">
        <v>137</v>
      </c>
      <c r="G133" s="193"/>
      <c r="H133" s="193"/>
      <c r="I133" s="196"/>
      <c r="J133" s="197">
        <f>BK133</f>
        <v>0</v>
      </c>
      <c r="K133" s="193"/>
      <c r="L133" s="198"/>
      <c r="M133" s="199"/>
      <c r="N133" s="200"/>
      <c r="O133" s="200"/>
      <c r="P133" s="201">
        <f>P134</f>
        <v>0</v>
      </c>
      <c r="Q133" s="200"/>
      <c r="R133" s="201">
        <f>R134</f>
        <v>0</v>
      </c>
      <c r="S133" s="200"/>
      <c r="T133" s="20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130</v>
      </c>
      <c r="AT133" s="204" t="s">
        <v>73</v>
      </c>
      <c r="AU133" s="204" t="s">
        <v>74</v>
      </c>
      <c r="AY133" s="203" t="s">
        <v>109</v>
      </c>
      <c r="BK133" s="205">
        <f>BK134</f>
        <v>0</v>
      </c>
    </row>
    <row r="134" s="12" customFormat="1" ht="22.8" customHeight="1">
      <c r="A134" s="12"/>
      <c r="B134" s="192"/>
      <c r="C134" s="193"/>
      <c r="D134" s="194" t="s">
        <v>73</v>
      </c>
      <c r="E134" s="206" t="s">
        <v>138</v>
      </c>
      <c r="F134" s="206" t="s">
        <v>139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SUM(P135:P144)</f>
        <v>0</v>
      </c>
      <c r="Q134" s="200"/>
      <c r="R134" s="201">
        <f>SUM(R135:R144)</f>
        <v>0</v>
      </c>
      <c r="S134" s="200"/>
      <c r="T134" s="202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130</v>
      </c>
      <c r="AT134" s="204" t="s">
        <v>73</v>
      </c>
      <c r="AU134" s="204" t="s">
        <v>79</v>
      </c>
      <c r="AY134" s="203" t="s">
        <v>109</v>
      </c>
      <c r="BK134" s="205">
        <f>SUM(BK135:BK144)</f>
        <v>0</v>
      </c>
    </row>
    <row r="135" s="2" customFormat="1" ht="16.5" customHeight="1">
      <c r="A135" s="35"/>
      <c r="B135" s="36"/>
      <c r="C135" s="208" t="s">
        <v>140</v>
      </c>
      <c r="D135" s="208" t="s">
        <v>112</v>
      </c>
      <c r="E135" s="209" t="s">
        <v>141</v>
      </c>
      <c r="F135" s="210" t="s">
        <v>142</v>
      </c>
      <c r="G135" s="211" t="s">
        <v>115</v>
      </c>
      <c r="H135" s="212">
        <v>3</v>
      </c>
      <c r="I135" s="213"/>
      <c r="J135" s="214">
        <f>ROUND(I135*H135,2)</f>
        <v>0</v>
      </c>
      <c r="K135" s="210" t="s">
        <v>1</v>
      </c>
      <c r="L135" s="41"/>
      <c r="M135" s="215" t="s">
        <v>1</v>
      </c>
      <c r="N135" s="216" t="s">
        <v>39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116</v>
      </c>
      <c r="AT135" s="219" t="s">
        <v>112</v>
      </c>
      <c r="AU135" s="219" t="s">
        <v>81</v>
      </c>
      <c r="AY135" s="14" t="s">
        <v>109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79</v>
      </c>
      <c r="BK135" s="220">
        <f>ROUND(I135*H135,2)</f>
        <v>0</v>
      </c>
      <c r="BL135" s="14" t="s">
        <v>116</v>
      </c>
      <c r="BM135" s="219" t="s">
        <v>143</v>
      </c>
    </row>
    <row r="136" s="2" customFormat="1">
      <c r="A136" s="35"/>
      <c r="B136" s="36"/>
      <c r="C136" s="37"/>
      <c r="D136" s="221" t="s">
        <v>118</v>
      </c>
      <c r="E136" s="37"/>
      <c r="F136" s="222" t="s">
        <v>142</v>
      </c>
      <c r="G136" s="37"/>
      <c r="H136" s="37"/>
      <c r="I136" s="223"/>
      <c r="J136" s="37"/>
      <c r="K136" s="37"/>
      <c r="L136" s="41"/>
      <c r="M136" s="224"/>
      <c r="N136" s="22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118</v>
      </c>
      <c r="AU136" s="14" t="s">
        <v>81</v>
      </c>
    </row>
    <row r="137" s="2" customFormat="1" ht="16.5" customHeight="1">
      <c r="A137" s="35"/>
      <c r="B137" s="36"/>
      <c r="C137" s="226" t="s">
        <v>110</v>
      </c>
      <c r="D137" s="226" t="s">
        <v>119</v>
      </c>
      <c r="E137" s="227" t="s">
        <v>144</v>
      </c>
      <c r="F137" s="228" t="s">
        <v>145</v>
      </c>
      <c r="G137" s="229" t="s">
        <v>115</v>
      </c>
      <c r="H137" s="230">
        <v>3</v>
      </c>
      <c r="I137" s="231"/>
      <c r="J137" s="232">
        <f>ROUND(I137*H137,2)</f>
        <v>0</v>
      </c>
      <c r="K137" s="228" t="s">
        <v>1</v>
      </c>
      <c r="L137" s="233"/>
      <c r="M137" s="234" t="s">
        <v>1</v>
      </c>
      <c r="N137" s="235" t="s">
        <v>39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122</v>
      </c>
      <c r="AT137" s="219" t="s">
        <v>119</v>
      </c>
      <c r="AU137" s="219" t="s">
        <v>81</v>
      </c>
      <c r="AY137" s="14" t="s">
        <v>109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79</v>
      </c>
      <c r="BK137" s="220">
        <f>ROUND(I137*H137,2)</f>
        <v>0</v>
      </c>
      <c r="BL137" s="14" t="s">
        <v>116</v>
      </c>
      <c r="BM137" s="219" t="s">
        <v>146</v>
      </c>
    </row>
    <row r="138" s="2" customFormat="1">
      <c r="A138" s="35"/>
      <c r="B138" s="36"/>
      <c r="C138" s="37"/>
      <c r="D138" s="221" t="s">
        <v>118</v>
      </c>
      <c r="E138" s="37"/>
      <c r="F138" s="222" t="s">
        <v>145</v>
      </c>
      <c r="G138" s="37"/>
      <c r="H138" s="37"/>
      <c r="I138" s="223"/>
      <c r="J138" s="37"/>
      <c r="K138" s="37"/>
      <c r="L138" s="41"/>
      <c r="M138" s="224"/>
      <c r="N138" s="22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118</v>
      </c>
      <c r="AU138" s="14" t="s">
        <v>81</v>
      </c>
    </row>
    <row r="139" s="2" customFormat="1">
      <c r="A139" s="35"/>
      <c r="B139" s="36"/>
      <c r="C139" s="37"/>
      <c r="D139" s="221" t="s">
        <v>124</v>
      </c>
      <c r="E139" s="37"/>
      <c r="F139" s="236" t="s">
        <v>125</v>
      </c>
      <c r="G139" s="37"/>
      <c r="H139" s="37"/>
      <c r="I139" s="223"/>
      <c r="J139" s="37"/>
      <c r="K139" s="37"/>
      <c r="L139" s="41"/>
      <c r="M139" s="224"/>
      <c r="N139" s="22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124</v>
      </c>
      <c r="AU139" s="14" t="s">
        <v>81</v>
      </c>
    </row>
    <row r="140" s="2" customFormat="1" ht="16.5" customHeight="1">
      <c r="A140" s="35"/>
      <c r="B140" s="36"/>
      <c r="C140" s="208" t="s">
        <v>147</v>
      </c>
      <c r="D140" s="208" t="s">
        <v>112</v>
      </c>
      <c r="E140" s="209" t="s">
        <v>148</v>
      </c>
      <c r="F140" s="210" t="s">
        <v>149</v>
      </c>
      <c r="G140" s="211" t="s">
        <v>115</v>
      </c>
      <c r="H140" s="212">
        <v>3</v>
      </c>
      <c r="I140" s="213"/>
      <c r="J140" s="214">
        <f>ROUND(I140*H140,2)</f>
        <v>0</v>
      </c>
      <c r="K140" s="210" t="s">
        <v>1</v>
      </c>
      <c r="L140" s="41"/>
      <c r="M140" s="215" t="s">
        <v>1</v>
      </c>
      <c r="N140" s="216" t="s">
        <v>39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116</v>
      </c>
      <c r="AT140" s="219" t="s">
        <v>112</v>
      </c>
      <c r="AU140" s="219" t="s">
        <v>81</v>
      </c>
      <c r="AY140" s="14" t="s">
        <v>109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79</v>
      </c>
      <c r="BK140" s="220">
        <f>ROUND(I140*H140,2)</f>
        <v>0</v>
      </c>
      <c r="BL140" s="14" t="s">
        <v>116</v>
      </c>
      <c r="BM140" s="219" t="s">
        <v>150</v>
      </c>
    </row>
    <row r="141" s="2" customFormat="1">
      <c r="A141" s="35"/>
      <c r="B141" s="36"/>
      <c r="C141" s="37"/>
      <c r="D141" s="221" t="s">
        <v>118</v>
      </c>
      <c r="E141" s="37"/>
      <c r="F141" s="222" t="s">
        <v>149</v>
      </c>
      <c r="G141" s="37"/>
      <c r="H141" s="37"/>
      <c r="I141" s="223"/>
      <c r="J141" s="37"/>
      <c r="K141" s="37"/>
      <c r="L141" s="41"/>
      <c r="M141" s="224"/>
      <c r="N141" s="22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118</v>
      </c>
      <c r="AU141" s="14" t="s">
        <v>81</v>
      </c>
    </row>
    <row r="142" s="2" customFormat="1" ht="16.5" customHeight="1">
      <c r="A142" s="35"/>
      <c r="B142" s="36"/>
      <c r="C142" s="226" t="s">
        <v>122</v>
      </c>
      <c r="D142" s="226" t="s">
        <v>119</v>
      </c>
      <c r="E142" s="227" t="s">
        <v>151</v>
      </c>
      <c r="F142" s="228" t="s">
        <v>152</v>
      </c>
      <c r="G142" s="229" t="s">
        <v>115</v>
      </c>
      <c r="H142" s="230">
        <v>3</v>
      </c>
      <c r="I142" s="231"/>
      <c r="J142" s="232">
        <f>ROUND(I142*H142,2)</f>
        <v>0</v>
      </c>
      <c r="K142" s="228" t="s">
        <v>1</v>
      </c>
      <c r="L142" s="233"/>
      <c r="M142" s="234" t="s">
        <v>1</v>
      </c>
      <c r="N142" s="235" t="s">
        <v>39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122</v>
      </c>
      <c r="AT142" s="219" t="s">
        <v>119</v>
      </c>
      <c r="AU142" s="219" t="s">
        <v>81</v>
      </c>
      <c r="AY142" s="14" t="s">
        <v>109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79</v>
      </c>
      <c r="BK142" s="220">
        <f>ROUND(I142*H142,2)</f>
        <v>0</v>
      </c>
      <c r="BL142" s="14" t="s">
        <v>116</v>
      </c>
      <c r="BM142" s="219" t="s">
        <v>153</v>
      </c>
    </row>
    <row r="143" s="2" customFormat="1">
      <c r="A143" s="35"/>
      <c r="B143" s="36"/>
      <c r="C143" s="37"/>
      <c r="D143" s="221" t="s">
        <v>118</v>
      </c>
      <c r="E143" s="37"/>
      <c r="F143" s="222" t="s">
        <v>152</v>
      </c>
      <c r="G143" s="37"/>
      <c r="H143" s="37"/>
      <c r="I143" s="223"/>
      <c r="J143" s="37"/>
      <c r="K143" s="37"/>
      <c r="L143" s="41"/>
      <c r="M143" s="224"/>
      <c r="N143" s="22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118</v>
      </c>
      <c r="AU143" s="14" t="s">
        <v>81</v>
      </c>
    </row>
    <row r="144" s="2" customFormat="1">
      <c r="A144" s="35"/>
      <c r="B144" s="36"/>
      <c r="C144" s="37"/>
      <c r="D144" s="221" t="s">
        <v>124</v>
      </c>
      <c r="E144" s="37"/>
      <c r="F144" s="236" t="s">
        <v>125</v>
      </c>
      <c r="G144" s="37"/>
      <c r="H144" s="37"/>
      <c r="I144" s="223"/>
      <c r="J144" s="37"/>
      <c r="K144" s="37"/>
      <c r="L144" s="41"/>
      <c r="M144" s="237"/>
      <c r="N144" s="238"/>
      <c r="O144" s="239"/>
      <c r="P144" s="239"/>
      <c r="Q144" s="239"/>
      <c r="R144" s="239"/>
      <c r="S144" s="239"/>
      <c r="T144" s="24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124</v>
      </c>
      <c r="AU144" s="14" t="s">
        <v>81</v>
      </c>
    </row>
    <row r="145" s="2" customFormat="1" ht="6.96" customHeight="1">
      <c r="A145" s="35"/>
      <c r="B145" s="63"/>
      <c r="C145" s="64"/>
      <c r="D145" s="64"/>
      <c r="E145" s="64"/>
      <c r="F145" s="64"/>
      <c r="G145" s="64"/>
      <c r="H145" s="64"/>
      <c r="I145" s="64"/>
      <c r="J145" s="64"/>
      <c r="K145" s="64"/>
      <c r="L145" s="41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sheet="1" autoFilter="0" formatColumns="0" formatRows="0" objects="1" scenarios="1" spinCount="100000" saltValue="spbbBtK4PNKwbUxo40YtetcNiPNIp0TXn/68F6YjxdWBy86mF/BA3+rEFr9q5fhuTRtgsu0SnKlVQPO+XYv3hA==" hashValue="qe7mowEHDw+yYrF/UalCZ+UhQaTBw63EnGSYiGYn8tD6kj9Jr98ZaMc8fmk9c6wJ79xuQ4sBTO+pPYoSHWofrg==" algorithmName="SHA-512" password="CC35"/>
  <autoFilter ref="C117:K144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2022-06-23T11:12:54Z</dcterms:created>
  <dcterms:modified xsi:type="dcterms:W3CDTF">2022-06-23T11:12:56Z</dcterms:modified>
</cp:coreProperties>
</file>